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jects-New\2021\20213147\20213147.0001\Forms_Applications\Civil\Site Plan Review\"/>
    </mc:Choice>
  </mc:AlternateContent>
  <xr:revisionPtr revIDLastSave="0" documentId="13_ncr:1_{0B76B5D4-B9AA-489F-A6A1-37D2A3D24A7C}" xr6:coauthVersionLast="47" xr6:coauthVersionMax="47" xr10:uidLastSave="{00000000-0000-0000-0000-000000000000}"/>
  <bookViews>
    <workbookView xWindow="-28920" yWindow="-120" windowWidth="29040" windowHeight="15840" xr2:uid="{95756859-6C11-4E3C-99C5-B8609AB8D703}"/>
  </bookViews>
  <sheets>
    <sheet name="Code Req " sheetId="2" r:id="rId1"/>
    <sheet name="Calc Method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N11" i="1"/>
  <c r="J11" i="1"/>
  <c r="E10" i="1"/>
  <c r="T3" i="1"/>
  <c r="J10" i="1"/>
  <c r="R3" i="1"/>
  <c r="R10" i="1" s="1"/>
  <c r="B3" i="1"/>
  <c r="B10" i="1" s="1"/>
  <c r="N3" i="1"/>
  <c r="N10" i="1" s="1"/>
  <c r="C10" i="1"/>
  <c r="J3" i="1"/>
  <c r="E16" i="1"/>
  <c r="E15" i="1"/>
  <c r="E14" i="1"/>
  <c r="E4" i="1"/>
  <c r="T4" i="1" s="1"/>
  <c r="E5" i="1"/>
  <c r="T5" i="1" s="1"/>
  <c r="E7" i="1"/>
  <c r="E8" i="1"/>
  <c r="C18" i="1"/>
  <c r="D18" i="1"/>
  <c r="B18" i="1"/>
  <c r="G10" i="1"/>
  <c r="H10" i="1"/>
  <c r="I10" i="1"/>
  <c r="K10" i="1"/>
  <c r="L10" i="1"/>
  <c r="M10" i="1"/>
  <c r="O10" i="1"/>
  <c r="P10" i="1"/>
  <c r="Q10" i="1"/>
  <c r="E18" i="1" l="1"/>
  <c r="E3" i="1"/>
  <c r="D10" i="1"/>
</calcChain>
</file>

<file path=xl/sharedStrings.xml><?xml version="1.0" encoding="utf-8"?>
<sst xmlns="http://schemas.openxmlformats.org/spreadsheetml/2006/main" count="40" uniqueCount="28">
  <si>
    <t>Main Street</t>
  </si>
  <si>
    <t>TOTAL AREA</t>
  </si>
  <si>
    <t>SOLID</t>
  </si>
  <si>
    <t>GLASS</t>
  </si>
  <si>
    <t>Plymouth</t>
  </si>
  <si>
    <t>FAÇADE</t>
  </si>
  <si>
    <t>Washington</t>
  </si>
  <si>
    <t>TOTAL</t>
  </si>
  <si>
    <t>% GLAZING</t>
  </si>
  <si>
    <t>Broad (Plymouth Wing)</t>
  </si>
  <si>
    <t>Broad (Washington Wing)</t>
  </si>
  <si>
    <t>Courtyard (Main)</t>
  </si>
  <si>
    <t>Courtyard (Plymouth)</t>
  </si>
  <si>
    <t>Courtyard (Washington)</t>
  </si>
  <si>
    <t>TOTAL FOR COURTYARD</t>
  </si>
  <si>
    <t>BASE (Ground Floor)</t>
  </si>
  <si>
    <t>MIDSECTION (Floors 2-4)</t>
  </si>
  <si>
    <t>CAP (Floor 5)</t>
  </si>
  <si>
    <t>INTERNAL FACING FAÇADES</t>
  </si>
  <si>
    <t>TOTAL FOR  STREET  FAÇADES</t>
  </si>
  <si>
    <t xml:space="preserve">AVERAGE PER FACADE ELEVATION </t>
  </si>
  <si>
    <t xml:space="preserve">AVERAGE OF BASE-MID-CAP </t>
  </si>
  <si>
    <t>Design Standard</t>
  </si>
  <si>
    <t xml:space="preserve">Proposed </t>
  </si>
  <si>
    <t xml:space="preserve">Midsection 40-70% coverage </t>
  </si>
  <si>
    <t xml:space="preserve">Base 60-70%  Coverage </t>
  </si>
  <si>
    <t xml:space="preserve">All other façades &amp; Alley's 15% coverage </t>
  </si>
  <si>
    <t xml:space="preserve">All over 15% except the Broad Street building wings which are 11.88% (see calc methods chart)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</si>
</sst>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10" fontId="0" fillId="0" borderId="0" xfId="0" applyNumberFormat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10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/>
    </xf>
    <xf numFmtId="0" fontId="0" fillId="0" borderId="2" xfId="0" applyFont="1" applyBorder="1"/>
    <xf numFmtId="10" fontId="1" fillId="0" borderId="2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0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0" fontId="1" fillId="0" borderId="0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10" fontId="0" fillId="0" borderId="0" xfId="0" applyNumberFormat="1" applyBorder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/>
    <xf numFmtId="10" fontId="1" fillId="2" borderId="0" xfId="0" applyNumberFormat="1" applyFont="1" applyFill="1"/>
    <xf numFmtId="10" fontId="1" fillId="2" borderId="0" xfId="0" applyNumberFormat="1" applyFont="1" applyFill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912A3-66A2-491F-8E2B-B77BC2BF1B34}">
  <dimension ref="A1:B5"/>
  <sheetViews>
    <sheetView tabSelected="1" workbookViewId="0">
      <selection activeCell="I16" sqref="I16"/>
    </sheetView>
  </sheetViews>
  <sheetFormatPr defaultRowHeight="15" x14ac:dyDescent="0.25"/>
  <cols>
    <col min="1" max="1" width="37.85546875" customWidth="1"/>
    <col min="2" max="2" width="31" customWidth="1"/>
  </cols>
  <sheetData>
    <row r="1" spans="1:2" x14ac:dyDescent="0.25">
      <c r="A1" s="11" t="s">
        <v>22</v>
      </c>
      <c r="B1" s="11" t="s">
        <v>23</v>
      </c>
    </row>
    <row r="3" spans="1:2" x14ac:dyDescent="0.25">
      <c r="A3" t="s">
        <v>25</v>
      </c>
      <c r="B3" s="43">
        <v>0.42830000000000001</v>
      </c>
    </row>
    <row r="4" spans="1:2" x14ac:dyDescent="0.25">
      <c r="A4" t="s">
        <v>24</v>
      </c>
      <c r="B4" s="43">
        <v>0.31159999999999999</v>
      </c>
    </row>
    <row r="5" spans="1:2" ht="45" x14ac:dyDescent="0.25">
      <c r="A5" t="s">
        <v>26</v>
      </c>
      <c r="B5" s="44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8A27-1037-42F1-8FF1-A8DDEAE76ECE}">
  <dimension ref="A1:V18"/>
  <sheetViews>
    <sheetView workbookViewId="0">
      <selection activeCell="H33" sqref="H33"/>
    </sheetView>
  </sheetViews>
  <sheetFormatPr defaultRowHeight="15" x14ac:dyDescent="0.25"/>
  <cols>
    <col min="1" max="1" width="27.85546875" bestFit="1" customWidth="1"/>
    <col min="2" max="2" width="10.28515625" customWidth="1"/>
    <col min="3" max="3" width="10.85546875" customWidth="1"/>
    <col min="4" max="5" width="12.85546875" customWidth="1"/>
    <col min="6" max="6" width="3.5703125" customWidth="1"/>
    <col min="9" max="10" width="13" customWidth="1"/>
    <col min="13" max="14" width="12" customWidth="1"/>
    <col min="17" max="17" width="14.7109375" customWidth="1"/>
    <col min="18" max="18" width="12.140625" customWidth="1"/>
  </cols>
  <sheetData>
    <row r="1" spans="1:22" s="2" customFormat="1" x14ac:dyDescent="0.25">
      <c r="A1" s="18" t="s">
        <v>5</v>
      </c>
      <c r="B1" s="19" t="s">
        <v>7</v>
      </c>
      <c r="C1" s="19"/>
      <c r="D1" s="19"/>
      <c r="E1" s="19"/>
      <c r="F1" s="38"/>
      <c r="G1" s="28" t="s">
        <v>15</v>
      </c>
      <c r="H1" s="19"/>
      <c r="I1" s="19"/>
      <c r="J1" s="19"/>
      <c r="K1" s="19" t="s">
        <v>16</v>
      </c>
      <c r="L1" s="19"/>
      <c r="M1" s="19"/>
      <c r="N1" s="19"/>
      <c r="O1" s="19" t="s">
        <v>17</v>
      </c>
      <c r="P1" s="19"/>
      <c r="Q1" s="19"/>
      <c r="R1" s="19"/>
      <c r="S1" s="20"/>
      <c r="T1" s="20" t="s">
        <v>20</v>
      </c>
      <c r="U1" s="20"/>
      <c r="V1" s="20"/>
    </row>
    <row r="2" spans="1:22" s="2" customFormat="1" ht="18" customHeight="1" x14ac:dyDescent="0.25">
      <c r="A2" s="21"/>
      <c r="B2" s="22" t="s">
        <v>2</v>
      </c>
      <c r="C2" s="22" t="s">
        <v>3</v>
      </c>
      <c r="D2" s="22" t="s">
        <v>1</v>
      </c>
      <c r="E2" s="22" t="s">
        <v>8</v>
      </c>
      <c r="F2" s="22"/>
      <c r="G2" s="29" t="s">
        <v>2</v>
      </c>
      <c r="H2" s="22" t="s">
        <v>3</v>
      </c>
      <c r="I2" s="22" t="s">
        <v>1</v>
      </c>
      <c r="J2" s="22" t="s">
        <v>8</v>
      </c>
      <c r="K2" s="22" t="s">
        <v>2</v>
      </c>
      <c r="L2" s="22" t="s">
        <v>3</v>
      </c>
      <c r="M2" s="22" t="s">
        <v>1</v>
      </c>
      <c r="N2" s="22" t="s">
        <v>8</v>
      </c>
      <c r="O2" s="22" t="s">
        <v>2</v>
      </c>
      <c r="P2" s="22" t="s">
        <v>3</v>
      </c>
      <c r="Q2" s="22" t="s">
        <v>1</v>
      </c>
      <c r="R2" s="22" t="s">
        <v>8</v>
      </c>
      <c r="S2" s="11"/>
      <c r="T2" s="11"/>
      <c r="U2" s="11"/>
      <c r="V2" s="11"/>
    </row>
    <row r="3" spans="1:22" x14ac:dyDescent="0.25">
      <c r="A3" t="s">
        <v>0</v>
      </c>
      <c r="B3" s="1">
        <f>G3+K3+O3</f>
        <v>9878</v>
      </c>
      <c r="C3" s="1">
        <v>6448</v>
      </c>
      <c r="D3" s="1">
        <v>16326</v>
      </c>
      <c r="E3" s="3">
        <f>C3/D3</f>
        <v>0.39495283596716896</v>
      </c>
      <c r="F3" s="3"/>
      <c r="G3" s="30">
        <v>641</v>
      </c>
      <c r="H3" s="31">
        <v>2339</v>
      </c>
      <c r="I3" s="31">
        <v>2980</v>
      </c>
      <c r="J3" s="32">
        <f>H3/I3</f>
        <v>0.78489932885906044</v>
      </c>
      <c r="K3" s="1">
        <v>6562</v>
      </c>
      <c r="L3" s="1">
        <v>3156</v>
      </c>
      <c r="M3" s="1">
        <v>9718</v>
      </c>
      <c r="N3" s="3">
        <f>L3/M3</f>
        <v>0.32475818069561641</v>
      </c>
      <c r="O3">
        <v>2675</v>
      </c>
      <c r="P3">
        <v>953</v>
      </c>
      <c r="Q3">
        <v>3628</v>
      </c>
      <c r="R3" s="6">
        <f>P3/Q3</f>
        <v>0.26267916207276737</v>
      </c>
      <c r="T3" s="40">
        <f>SUM(R3,N3,J3,E3)/4</f>
        <v>0.44182237689865328</v>
      </c>
    </row>
    <row r="4" spans="1:22" x14ac:dyDescent="0.25">
      <c r="A4" t="s">
        <v>4</v>
      </c>
      <c r="B4" s="1">
        <v>10886</v>
      </c>
      <c r="C4" s="1">
        <v>3129</v>
      </c>
      <c r="D4" s="1">
        <v>14015</v>
      </c>
      <c r="E4" s="3">
        <f t="shared" ref="E4:E16" si="0">C4/D4</f>
        <v>0.22326079200856225</v>
      </c>
      <c r="F4" s="3"/>
      <c r="G4" s="30">
        <v>1403</v>
      </c>
      <c r="H4" s="31">
        <v>422</v>
      </c>
      <c r="I4" s="31">
        <v>1825</v>
      </c>
      <c r="J4" s="32">
        <v>0.23100000000000001</v>
      </c>
      <c r="K4" s="1">
        <v>6951</v>
      </c>
      <c r="L4" s="1">
        <v>2075</v>
      </c>
      <c r="M4" s="1">
        <v>9062</v>
      </c>
      <c r="N4" s="3">
        <v>0.22900000000000001</v>
      </c>
      <c r="O4">
        <v>2532</v>
      </c>
      <c r="P4">
        <v>632</v>
      </c>
      <c r="Q4">
        <v>3164</v>
      </c>
      <c r="R4" s="4">
        <v>0.19900000000000001</v>
      </c>
      <c r="T4" s="40">
        <f t="shared" ref="T4:T5" si="1">SUM(R4,N4,J4,E4)/4</f>
        <v>0.22056519800214058</v>
      </c>
    </row>
    <row r="5" spans="1:22" x14ac:dyDescent="0.25">
      <c r="A5" t="s">
        <v>6</v>
      </c>
      <c r="B5" s="1">
        <v>7890</v>
      </c>
      <c r="C5" s="1">
        <v>3848</v>
      </c>
      <c r="D5" s="1">
        <v>11738</v>
      </c>
      <c r="E5" s="3">
        <f t="shared" si="0"/>
        <v>0.3278241608451184</v>
      </c>
      <c r="F5" s="3"/>
      <c r="G5" s="30">
        <v>1109</v>
      </c>
      <c r="H5" s="31">
        <v>405</v>
      </c>
      <c r="I5" s="31">
        <v>1514</v>
      </c>
      <c r="J5" s="32">
        <v>0.26900000000000002</v>
      </c>
      <c r="K5" s="1">
        <v>4660</v>
      </c>
      <c r="L5" s="1">
        <v>2870</v>
      </c>
      <c r="M5" s="1">
        <v>7530</v>
      </c>
      <c r="N5" s="3">
        <v>0.38100000000000001</v>
      </c>
      <c r="O5" s="5">
        <v>2121</v>
      </c>
      <c r="P5" s="5">
        <v>573</v>
      </c>
      <c r="Q5">
        <v>2694</v>
      </c>
      <c r="R5" s="4">
        <v>0.21199999999999999</v>
      </c>
      <c r="T5" s="40">
        <f t="shared" si="1"/>
        <v>0.29745604021127958</v>
      </c>
    </row>
    <row r="6" spans="1:22" x14ac:dyDescent="0.25">
      <c r="B6" s="1"/>
      <c r="C6" s="1"/>
      <c r="D6" s="1"/>
      <c r="E6" s="3"/>
      <c r="F6" s="3"/>
      <c r="G6" s="30"/>
      <c r="H6" s="31"/>
      <c r="I6" s="31"/>
      <c r="J6" s="32"/>
      <c r="K6" s="1"/>
      <c r="L6" s="1"/>
      <c r="M6" s="1"/>
      <c r="N6" s="3"/>
      <c r="R6" s="4"/>
    </row>
    <row r="7" spans="1:22" x14ac:dyDescent="0.25">
      <c r="A7" t="s">
        <v>9</v>
      </c>
      <c r="B7" s="1">
        <v>3049</v>
      </c>
      <c r="C7" s="1">
        <v>411</v>
      </c>
      <c r="D7" s="1">
        <v>3460</v>
      </c>
      <c r="E7" s="3">
        <f t="shared" si="0"/>
        <v>0.11878612716763005</v>
      </c>
      <c r="F7" s="3"/>
      <c r="G7" s="30"/>
      <c r="H7" s="31"/>
      <c r="I7" s="31"/>
      <c r="J7" s="32"/>
      <c r="K7" s="1"/>
      <c r="L7" s="1"/>
      <c r="M7" s="1"/>
      <c r="N7" s="3"/>
      <c r="R7" s="4"/>
    </row>
    <row r="8" spans="1:22" x14ac:dyDescent="0.25">
      <c r="A8" t="s">
        <v>10</v>
      </c>
      <c r="B8" s="1">
        <v>3049</v>
      </c>
      <c r="C8" s="1">
        <v>411</v>
      </c>
      <c r="D8" s="1">
        <v>3460</v>
      </c>
      <c r="E8" s="3">
        <f t="shared" si="0"/>
        <v>0.11878612716763005</v>
      </c>
      <c r="F8" s="3"/>
      <c r="G8" s="33"/>
      <c r="H8" s="34"/>
      <c r="I8" s="34"/>
      <c r="J8" s="35"/>
      <c r="N8" s="4"/>
      <c r="R8" s="4"/>
    </row>
    <row r="9" spans="1:22" x14ac:dyDescent="0.25">
      <c r="E9" s="4"/>
      <c r="F9" s="4"/>
      <c r="G9" s="33"/>
      <c r="H9" s="34"/>
      <c r="I9" s="34"/>
      <c r="J9" s="35"/>
      <c r="N9" s="4"/>
      <c r="R9" s="4"/>
    </row>
    <row r="10" spans="1:22" s="2" customFormat="1" x14ac:dyDescent="0.25">
      <c r="A10" s="11" t="s">
        <v>19</v>
      </c>
      <c r="B10" s="12">
        <f>SUM(B3:B8)</f>
        <v>34752</v>
      </c>
      <c r="C10" s="12">
        <f t="shared" ref="C10:R10" si="2">SUM(C3:C8)</f>
        <v>14247</v>
      </c>
      <c r="D10" s="12">
        <f t="shared" si="2"/>
        <v>48999</v>
      </c>
      <c r="E10" s="13">
        <f>C10/D10</f>
        <v>0.29076103593950897</v>
      </c>
      <c r="F10" s="13"/>
      <c r="G10" s="36">
        <f t="shared" si="2"/>
        <v>3153</v>
      </c>
      <c r="H10" s="12">
        <f t="shared" si="2"/>
        <v>3166</v>
      </c>
      <c r="I10" s="14">
        <f t="shared" si="2"/>
        <v>6319</v>
      </c>
      <c r="J10" s="15">
        <f>SUM(J3:J8)</f>
        <v>1.2848993288590607</v>
      </c>
      <c r="K10" s="12">
        <f t="shared" si="2"/>
        <v>18173</v>
      </c>
      <c r="L10" s="12">
        <f t="shared" si="2"/>
        <v>8101</v>
      </c>
      <c r="M10" s="12">
        <f t="shared" si="2"/>
        <v>26310</v>
      </c>
      <c r="N10" s="15">
        <f>SUM(N3:N8)</f>
        <v>0.93475818069561645</v>
      </c>
      <c r="O10" s="16">
        <f t="shared" si="2"/>
        <v>7328</v>
      </c>
      <c r="P10" s="16">
        <f t="shared" si="2"/>
        <v>2158</v>
      </c>
      <c r="Q10" s="16">
        <f t="shared" si="2"/>
        <v>9486</v>
      </c>
      <c r="R10" s="17">
        <f t="shared" si="2"/>
        <v>0.67367916207276735</v>
      </c>
      <c r="S10" s="11"/>
      <c r="T10" s="11"/>
      <c r="U10" s="11"/>
      <c r="V10" s="11"/>
    </row>
    <row r="11" spans="1:22" s="2" customFormat="1" x14ac:dyDescent="0.25">
      <c r="A11" s="20" t="s">
        <v>21</v>
      </c>
      <c r="B11" s="23"/>
      <c r="C11" s="23"/>
      <c r="D11" s="23"/>
      <c r="E11" s="24"/>
      <c r="F11" s="24"/>
      <c r="G11" s="37"/>
      <c r="H11" s="23"/>
      <c r="I11" s="25"/>
      <c r="J11" s="42">
        <f>J10/3</f>
        <v>0.42829977628635357</v>
      </c>
      <c r="K11" s="23"/>
      <c r="L11" s="23"/>
      <c r="M11" s="23"/>
      <c r="N11" s="42">
        <f>N10/3</f>
        <v>0.31158606023187213</v>
      </c>
      <c r="O11" s="26"/>
      <c r="P11" s="26"/>
      <c r="Q11" s="26"/>
      <c r="R11" s="27">
        <f>R10/3</f>
        <v>0.22455972069092245</v>
      </c>
      <c r="S11" s="20"/>
      <c r="T11" s="20"/>
      <c r="U11" s="20"/>
      <c r="V11" s="20"/>
    </row>
    <row r="12" spans="1:22" x14ac:dyDescent="0.25">
      <c r="F12" s="39"/>
      <c r="G12" s="33"/>
      <c r="H12" s="34"/>
      <c r="I12" s="34"/>
      <c r="J12" s="35"/>
      <c r="N12" s="4"/>
      <c r="R12" s="4"/>
    </row>
    <row r="13" spans="1:22" x14ac:dyDescent="0.25">
      <c r="A13" s="9" t="s">
        <v>18</v>
      </c>
      <c r="B13" s="10"/>
      <c r="C13" s="10"/>
      <c r="D13" s="10"/>
      <c r="E13" s="10"/>
      <c r="F13" s="34"/>
      <c r="J13" s="4"/>
      <c r="N13" s="4"/>
      <c r="R13" s="4"/>
    </row>
    <row r="14" spans="1:22" x14ac:dyDescent="0.25">
      <c r="A14" t="s">
        <v>11</v>
      </c>
      <c r="B14">
        <v>5543</v>
      </c>
      <c r="C14">
        <v>948</v>
      </c>
      <c r="D14">
        <v>6491</v>
      </c>
      <c r="E14" s="41">
        <f t="shared" si="0"/>
        <v>0.14604837467262363</v>
      </c>
      <c r="F14" s="3"/>
      <c r="J14" s="4"/>
      <c r="N14" s="4"/>
      <c r="R14" s="4"/>
    </row>
    <row r="15" spans="1:22" x14ac:dyDescent="0.25">
      <c r="A15" t="s">
        <v>12</v>
      </c>
      <c r="B15">
        <v>7084</v>
      </c>
      <c r="C15">
        <v>1296</v>
      </c>
      <c r="D15">
        <v>8380</v>
      </c>
      <c r="E15" s="41">
        <f t="shared" si="0"/>
        <v>0.15465393794749405</v>
      </c>
      <c r="F15" s="3"/>
      <c r="J15" s="4"/>
      <c r="N15" s="4"/>
      <c r="R15" s="4"/>
    </row>
    <row r="16" spans="1:22" x14ac:dyDescent="0.25">
      <c r="A16" t="s">
        <v>13</v>
      </c>
      <c r="B16">
        <v>5645</v>
      </c>
      <c r="C16">
        <v>1043</v>
      </c>
      <c r="D16">
        <v>6688</v>
      </c>
      <c r="E16" s="41">
        <f t="shared" si="0"/>
        <v>0.15595095693779903</v>
      </c>
      <c r="F16" s="3"/>
      <c r="J16" s="4"/>
      <c r="N16" s="4"/>
      <c r="R16" s="4"/>
    </row>
    <row r="17" spans="1:18" x14ac:dyDescent="0.25">
      <c r="E17" s="7"/>
      <c r="F17" s="3"/>
      <c r="J17" s="4"/>
      <c r="N17" s="4"/>
      <c r="R17" s="4"/>
    </row>
    <row r="18" spans="1:18" x14ac:dyDescent="0.25">
      <c r="A18" t="s">
        <v>14</v>
      </c>
      <c r="B18" s="8">
        <f>SUM(B14:B16)</f>
        <v>18272</v>
      </c>
      <c r="C18" s="8">
        <f t="shared" ref="C18:D18" si="3">SUM(C14:C16)</f>
        <v>3287</v>
      </c>
      <c r="D18" s="8">
        <f t="shared" si="3"/>
        <v>21559</v>
      </c>
      <c r="E18" s="41">
        <f t="shared" ref="E18" si="4">C18/D18</f>
        <v>0.15246532770536667</v>
      </c>
      <c r="F18" s="3"/>
      <c r="J18" s="4"/>
      <c r="N18" s="4"/>
      <c r="R18" s="4"/>
    </row>
  </sheetData>
  <mergeCells count="5">
    <mergeCell ref="A1:A2"/>
    <mergeCell ref="O1:R1"/>
    <mergeCell ref="K1:N1"/>
    <mergeCell ref="G1:J1"/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 Req </vt:lpstr>
      <vt:lpstr>Calc Methods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Roetzer</dc:creator>
  <cp:lastModifiedBy>Christopher Snyder</cp:lastModifiedBy>
  <dcterms:created xsi:type="dcterms:W3CDTF">2022-03-31T18:30:14Z</dcterms:created>
  <dcterms:modified xsi:type="dcterms:W3CDTF">2022-04-04T12:22:56Z</dcterms:modified>
</cp:coreProperties>
</file>